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<sst xmlns="http://schemas.openxmlformats.org/spreadsheetml/2006/main" count="54" uniqueCount="53">
  <si>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</si>
  <si>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</si>
  <si>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</si>
  <si>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</si>
  <si>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</si>
  <si>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</si>
  <si>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</si>
  <si>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</si>
  <si>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</si>
  <si>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</si>
  <si>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</si>
  <si>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</si>
  <si>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</si>
  <si>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</si>
  <si>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</si>
  <si>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</si>
  <si>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</si>
  <si>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</si>
  <si>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</si>
  <si>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</si>
  <si>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</si>
  <si>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</si>
  <si>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</si>
  <si>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</si>
  <si>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</si>
  <si>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</si>
  <si>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</si>
  <si>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Plp</t>
  </si>
  <si>
    <t>Pl</t>
  </si>
  <si>
    <t>Ov-i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</si>
  <si>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</si>
  <si>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</si>
  <si>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</si>
  <si>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</si>
  <si>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</si>
  <si>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</si>
  <si>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</si>
  <si>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</si>
  <si>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</si>
  <si>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</si>
  <si>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</si>
  <si>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</si>
  <si>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</si>
  <si>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</si>
  <si>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 xml:space="preserve">Total judges </t>
  </si>
  <si>
    <t>Municipal Court -- Case Filings</t>
  </si>
  <si>
    <t>Kakanj</t>
  </si>
  <si>
    <t>Ov-s</t>
  </si>
  <si>
    <t>estimated</t>
  </si>
  <si>
    <t>CASELOAD INDEX (the number of judges needed to cover the core caseload)</t>
  </si>
  <si>
    <t>Less commercial cases to be handled by the new Commercial Division in the Zenica Municipal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</si>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</sst>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9"/>
  <sheetViews>
    <sheetView tabSelected="1" workbookViewId="0" topLeftCell="A1">
      <selection activeCell="A4" sqref="A4:IV6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46</v>
      </c>
      <c r="E2" s="11"/>
    </row>
    <row r="3" ht="26.25">
      <c r="A3" s="11" t="s">
        <v>45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36</v>
      </c>
      <c r="G5" s="6" t="s">
        <v>37</v>
      </c>
      <c r="H5" s="6" t="s">
        <v>42</v>
      </c>
      <c r="I5" s="6" t="s">
        <v>41</v>
      </c>
      <c r="J5" s="6" t="s">
        <v>48</v>
      </c>
      <c r="K5" s="5"/>
      <c r="L5" s="7" t="s">
        <v>44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38</v>
      </c>
      <c r="H6" s="9" t="s">
        <v>40</v>
      </c>
      <c r="I6" s="9" t="s">
        <v>40</v>
      </c>
      <c r="J6" s="9" t="s">
        <v>35</v>
      </c>
      <c r="K6" s="9" t="s">
        <v>34</v>
      </c>
      <c r="L6" s="10" t="s">
        <v>43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289</v>
      </c>
      <c r="C8" s="12">
        <v>183</v>
      </c>
      <c r="D8" s="12">
        <v>232</v>
      </c>
      <c r="E8" s="12">
        <v>291</v>
      </c>
      <c r="F8" s="12">
        <v>140</v>
      </c>
      <c r="G8" s="12">
        <f>PRODUCT(F8,2)</f>
        <v>280</v>
      </c>
      <c r="H8" s="12">
        <f aca="true" t="shared" si="0" ref="H8:H21">AVERAGE(B8,C8,D8,E8,G8)</f>
        <v>255</v>
      </c>
      <c r="I8" s="12">
        <f aca="true" t="shared" si="1" ref="I8:I21">AVERAGE(E8,G8)</f>
        <v>285.5</v>
      </c>
      <c r="J8" s="12">
        <v>220</v>
      </c>
      <c r="K8" s="12">
        <f>POWER(J8,-1)</f>
        <v>0.004545454545454545</v>
      </c>
      <c r="L8" s="13">
        <f>PRODUCT(I8,K8)</f>
        <v>1.2977272727272726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62</v>
      </c>
      <c r="C9" s="12">
        <v>49</v>
      </c>
      <c r="D9" s="12">
        <v>44</v>
      </c>
      <c r="E9" s="12">
        <v>84</v>
      </c>
      <c r="F9" s="12">
        <v>40</v>
      </c>
      <c r="G9" s="12">
        <f aca="true" t="shared" si="2" ref="G9:G41">PRODUCT(F9,2)</f>
        <v>80</v>
      </c>
      <c r="H9" s="12">
        <f t="shared" si="0"/>
        <v>63.8</v>
      </c>
      <c r="I9" s="12">
        <f t="shared" si="1"/>
        <v>82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17</v>
      </c>
      <c r="C10" s="12">
        <v>18</v>
      </c>
      <c r="D10" s="12">
        <v>15</v>
      </c>
      <c r="E10" s="12">
        <v>15</v>
      </c>
      <c r="F10" s="12">
        <v>13</v>
      </c>
      <c r="G10" s="12">
        <f t="shared" si="2"/>
        <v>26</v>
      </c>
      <c r="H10" s="12">
        <f t="shared" si="0"/>
        <v>18.2</v>
      </c>
      <c r="I10" s="12">
        <f t="shared" si="1"/>
        <v>20.5</v>
      </c>
      <c r="J10" s="12">
        <v>220</v>
      </c>
      <c r="K10" s="12">
        <f aca="true" t="shared" si="3" ref="K10:K33">POWER(J10,-1)</f>
        <v>0.004545454545454545</v>
      </c>
      <c r="L10" s="13">
        <f aca="true" t="shared" si="4" ref="L10:L33">PRODUCT(I10,K10)</f>
        <v>0.09318181818181817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0</v>
      </c>
      <c r="C11" s="12">
        <v>126</v>
      </c>
      <c r="D11" s="12">
        <v>60</v>
      </c>
      <c r="E11" s="12">
        <v>73</v>
      </c>
      <c r="F11" s="12">
        <v>27</v>
      </c>
      <c r="G11" s="12">
        <f t="shared" si="2"/>
        <v>54</v>
      </c>
      <c r="H11" s="12">
        <f t="shared" si="0"/>
        <v>62.6</v>
      </c>
      <c r="I11" s="12">
        <f t="shared" si="1"/>
        <v>63.5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460</v>
      </c>
      <c r="C12" s="12">
        <v>500</v>
      </c>
      <c r="D12" s="12">
        <v>405</v>
      </c>
      <c r="E12" s="12">
        <v>488</v>
      </c>
      <c r="F12" s="12">
        <v>205</v>
      </c>
      <c r="G12" s="12">
        <f t="shared" si="2"/>
        <v>410</v>
      </c>
      <c r="H12" s="12">
        <f t="shared" si="0"/>
        <v>452.6</v>
      </c>
      <c r="I12" s="12">
        <f t="shared" si="1"/>
        <v>449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139</v>
      </c>
      <c r="C13" s="12">
        <v>175</v>
      </c>
      <c r="D13" s="12">
        <v>208</v>
      </c>
      <c r="E13" s="12">
        <v>231</v>
      </c>
      <c r="F13" s="12">
        <v>17</v>
      </c>
      <c r="G13" s="12">
        <f t="shared" si="2"/>
        <v>34</v>
      </c>
      <c r="H13" s="12">
        <f t="shared" si="0"/>
        <v>157.4</v>
      </c>
      <c r="I13" s="12">
        <f t="shared" si="1"/>
        <v>132.5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370</v>
      </c>
      <c r="C14" s="12">
        <v>299</v>
      </c>
      <c r="D14" s="12">
        <v>344</v>
      </c>
      <c r="E14" s="12">
        <v>552</v>
      </c>
      <c r="F14" s="12">
        <v>153</v>
      </c>
      <c r="G14" s="12">
        <f t="shared" si="2"/>
        <v>306</v>
      </c>
      <c r="H14" s="12">
        <f t="shared" si="0"/>
        <v>374.2</v>
      </c>
      <c r="I14" s="12">
        <f t="shared" si="1"/>
        <v>429</v>
      </c>
      <c r="J14" s="12">
        <v>300</v>
      </c>
      <c r="K14" s="12">
        <f t="shared" si="3"/>
        <v>0.0033333333333333335</v>
      </c>
      <c r="L14" s="13">
        <f t="shared" si="4"/>
        <v>1.4300000000000002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146</v>
      </c>
      <c r="C15" s="12">
        <v>59</v>
      </c>
      <c r="D15" s="12">
        <v>37</v>
      </c>
      <c r="E15" s="12">
        <v>160</v>
      </c>
      <c r="F15" s="12">
        <v>21</v>
      </c>
      <c r="G15" s="12">
        <f t="shared" si="2"/>
        <v>42</v>
      </c>
      <c r="H15" s="12">
        <f t="shared" si="0"/>
        <v>88.8</v>
      </c>
      <c r="I15" s="12">
        <f t="shared" si="1"/>
        <v>101</v>
      </c>
      <c r="J15" s="12">
        <v>300</v>
      </c>
      <c r="K15" s="12">
        <f t="shared" si="3"/>
        <v>0.0033333333333333335</v>
      </c>
      <c r="L15" s="13">
        <f t="shared" si="4"/>
        <v>0.33666666666666667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42</v>
      </c>
      <c r="C16" s="12">
        <v>87</v>
      </c>
      <c r="D16" s="12">
        <v>34</v>
      </c>
      <c r="E16" s="12">
        <v>87</v>
      </c>
      <c r="F16" s="12">
        <v>39</v>
      </c>
      <c r="G16" s="12">
        <f t="shared" si="2"/>
        <v>78</v>
      </c>
      <c r="H16" s="12">
        <f t="shared" si="0"/>
        <v>65.6</v>
      </c>
      <c r="I16" s="12">
        <f t="shared" si="1"/>
        <v>82.5</v>
      </c>
      <c r="J16" s="12">
        <v>600</v>
      </c>
      <c r="K16" s="12">
        <f t="shared" si="3"/>
        <v>0.0016666666666666668</v>
      </c>
      <c r="L16" s="13">
        <f t="shared" si="4"/>
        <v>0.1375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18</v>
      </c>
      <c r="C17" s="12">
        <v>172</v>
      </c>
      <c r="D17" s="12">
        <v>128</v>
      </c>
      <c r="E17" s="12">
        <v>182</v>
      </c>
      <c r="F17" s="12">
        <v>45</v>
      </c>
      <c r="G17" s="12">
        <f t="shared" si="2"/>
        <v>90</v>
      </c>
      <c r="H17" s="12">
        <f t="shared" si="0"/>
        <v>118</v>
      </c>
      <c r="I17" s="12">
        <f t="shared" si="1"/>
        <v>136</v>
      </c>
      <c r="J17" s="12">
        <v>600</v>
      </c>
      <c r="K17" s="12">
        <f t="shared" si="3"/>
        <v>0.0016666666666666668</v>
      </c>
      <c r="L17" s="13">
        <f t="shared" si="4"/>
        <v>0.22666666666666668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358</v>
      </c>
      <c r="C18" s="12">
        <v>375</v>
      </c>
      <c r="D18" s="12">
        <v>458</v>
      </c>
      <c r="E18" s="12">
        <v>432</v>
      </c>
      <c r="F18" s="12">
        <v>193</v>
      </c>
      <c r="G18" s="12">
        <f t="shared" si="2"/>
        <v>386</v>
      </c>
      <c r="H18" s="12">
        <f t="shared" si="0"/>
        <v>401.8</v>
      </c>
      <c r="I18" s="12">
        <f t="shared" si="1"/>
        <v>409</v>
      </c>
      <c r="J18" s="14">
        <v>750</v>
      </c>
      <c r="K18" s="12">
        <f t="shared" si="3"/>
        <v>0.0013333333333333333</v>
      </c>
      <c r="L18" s="13">
        <f t="shared" si="4"/>
        <v>0.5453333333333333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14</v>
      </c>
      <c r="C19" s="12">
        <v>26</v>
      </c>
      <c r="D19" s="12">
        <v>38</v>
      </c>
      <c r="E19" s="12">
        <v>19</v>
      </c>
      <c r="F19" s="12">
        <v>10</v>
      </c>
      <c r="G19" s="12">
        <f t="shared" si="2"/>
        <v>20</v>
      </c>
      <c r="H19" s="12">
        <f t="shared" si="0"/>
        <v>23.4</v>
      </c>
      <c r="I19" s="12">
        <f t="shared" si="1"/>
        <v>19.5</v>
      </c>
      <c r="J19" s="14">
        <v>300</v>
      </c>
      <c r="K19" s="12">
        <f t="shared" si="3"/>
        <v>0.0033333333333333335</v>
      </c>
      <c r="L19" s="13">
        <f t="shared" si="4"/>
        <v>0.065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69</v>
      </c>
      <c r="C20" s="12">
        <v>63</v>
      </c>
      <c r="D20" s="12">
        <v>79</v>
      </c>
      <c r="E20" s="12">
        <v>80</v>
      </c>
      <c r="F20" s="12">
        <v>43</v>
      </c>
      <c r="G20" s="12">
        <f t="shared" si="2"/>
        <v>86</v>
      </c>
      <c r="H20" s="12">
        <f t="shared" si="0"/>
        <v>75.4</v>
      </c>
      <c r="I20" s="12">
        <f t="shared" si="1"/>
        <v>83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10</v>
      </c>
      <c r="C21" s="12">
        <v>12</v>
      </c>
      <c r="D21" s="12">
        <v>7</v>
      </c>
      <c r="E21" s="12">
        <v>7</v>
      </c>
      <c r="F21" s="12">
        <v>0</v>
      </c>
      <c r="G21" s="12">
        <f t="shared" si="2"/>
        <v>0</v>
      </c>
      <c r="H21" s="12">
        <f t="shared" si="0"/>
        <v>7.2</v>
      </c>
      <c r="I21" s="12">
        <f t="shared" si="1"/>
        <v>3.5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207</v>
      </c>
      <c r="C22" s="12">
        <v>921</v>
      </c>
      <c r="D22" s="12">
        <v>426</v>
      </c>
      <c r="E22" s="12">
        <v>500</v>
      </c>
      <c r="F22" s="12">
        <v>393</v>
      </c>
      <c r="G22" s="12">
        <f t="shared" si="2"/>
        <v>786</v>
      </c>
      <c r="H22" s="12">
        <f>AVERAGE(B22,C22,D22,E22,G22)</f>
        <v>568</v>
      </c>
      <c r="I22" s="12">
        <f>AVERAGE(E22,G22)</f>
        <v>643</v>
      </c>
      <c r="J22" s="14">
        <v>3300</v>
      </c>
      <c r="K22" s="12">
        <f t="shared" si="3"/>
        <v>0.00030303030303030303</v>
      </c>
      <c r="L22" s="13">
        <f t="shared" si="4"/>
        <v>0.19484848484848485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1">AVERAGE(B23,C23,D23,E23,G23)</f>
        <v>0</v>
      </c>
      <c r="I23" s="12">
        <f aca="true" t="shared" si="6" ref="I23:I41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262</v>
      </c>
      <c r="C26" s="12">
        <v>420</v>
      </c>
      <c r="D26" s="12">
        <v>412</v>
      </c>
      <c r="E26" s="12">
        <v>204</v>
      </c>
      <c r="F26" s="12">
        <v>70</v>
      </c>
      <c r="G26" s="12">
        <f t="shared" si="2"/>
        <v>140</v>
      </c>
      <c r="H26" s="12">
        <f t="shared" si="5"/>
        <v>287.6</v>
      </c>
      <c r="I26" s="12">
        <f t="shared" si="6"/>
        <v>172</v>
      </c>
      <c r="J26" s="14">
        <v>5500</v>
      </c>
      <c r="K26" s="12">
        <f t="shared" si="3"/>
        <v>0.0001818181818181818</v>
      </c>
      <c r="L26" s="13">
        <f t="shared" si="4"/>
        <v>0.03127272727272727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>
        <v>11</v>
      </c>
      <c r="C30" s="12">
        <v>21</v>
      </c>
      <c r="D30" s="12">
        <v>28</v>
      </c>
      <c r="E30" s="12">
        <v>52</v>
      </c>
      <c r="F30" s="12">
        <v>54</v>
      </c>
      <c r="G30" s="12">
        <f t="shared" si="2"/>
        <v>108</v>
      </c>
      <c r="H30" s="12">
        <f t="shared" si="5"/>
        <v>44</v>
      </c>
      <c r="I30" s="12">
        <f t="shared" si="6"/>
        <v>80</v>
      </c>
      <c r="J30" s="14">
        <v>300</v>
      </c>
      <c r="K30" s="12">
        <f t="shared" si="3"/>
        <v>0.0033333333333333335</v>
      </c>
      <c r="L30" s="13">
        <f t="shared" si="4"/>
        <v>0.26666666666666666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10</v>
      </c>
      <c r="C31" s="12">
        <v>1</v>
      </c>
      <c r="D31" s="12">
        <v>7</v>
      </c>
      <c r="E31" s="12">
        <v>6</v>
      </c>
      <c r="F31" s="12">
        <v>4</v>
      </c>
      <c r="G31" s="12">
        <f t="shared" si="2"/>
        <v>8</v>
      </c>
      <c r="H31" s="12">
        <f t="shared" si="5"/>
        <v>6.4</v>
      </c>
      <c r="I31" s="12">
        <f t="shared" si="6"/>
        <v>7</v>
      </c>
      <c r="J31" s="14">
        <v>900</v>
      </c>
      <c r="K31" s="12">
        <f t="shared" si="3"/>
        <v>0.0011111111111111111</v>
      </c>
      <c r="L31" s="13">
        <f t="shared" si="4"/>
        <v>0.0077777777777777776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0</v>
      </c>
      <c r="C32" s="12">
        <v>200</v>
      </c>
      <c r="D32" s="12">
        <v>920</v>
      </c>
      <c r="E32" s="12">
        <v>302</v>
      </c>
      <c r="F32" s="12">
        <v>141</v>
      </c>
      <c r="G32" s="12">
        <f t="shared" si="2"/>
        <v>282</v>
      </c>
      <c r="H32" s="12">
        <f t="shared" si="5"/>
        <v>340.8</v>
      </c>
      <c r="I32" s="12">
        <f t="shared" si="6"/>
        <v>292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2">
        <v>700</v>
      </c>
      <c r="K33" s="12">
        <f t="shared" si="3"/>
        <v>0.0014285714285714286</v>
      </c>
      <c r="L33" s="13">
        <f t="shared" si="4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12</v>
      </c>
      <c r="C34" s="12">
        <v>10</v>
      </c>
      <c r="D34" s="12">
        <v>23</v>
      </c>
      <c r="E34" s="12">
        <v>33</v>
      </c>
      <c r="F34" s="12">
        <v>20</v>
      </c>
      <c r="G34" s="12">
        <f t="shared" si="2"/>
        <v>40</v>
      </c>
      <c r="H34" s="12">
        <f t="shared" si="5"/>
        <v>23.6</v>
      </c>
      <c r="I34" s="12">
        <f t="shared" si="6"/>
        <v>36.5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0</v>
      </c>
      <c r="C35" s="12">
        <v>1</v>
      </c>
      <c r="D35" s="12">
        <v>0</v>
      </c>
      <c r="E35" s="12">
        <v>0</v>
      </c>
      <c r="F35" s="12">
        <v>2</v>
      </c>
      <c r="G35" s="12">
        <f t="shared" si="2"/>
        <v>4</v>
      </c>
      <c r="H35" s="12">
        <f t="shared" si="5"/>
        <v>1</v>
      </c>
      <c r="I35" s="12">
        <f t="shared" si="6"/>
        <v>2</v>
      </c>
      <c r="J35" s="12"/>
      <c r="K35" s="12"/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19</v>
      </c>
      <c r="C36" s="12">
        <v>62</v>
      </c>
      <c r="D36" s="12">
        <v>39</v>
      </c>
      <c r="E36" s="12">
        <v>67</v>
      </c>
      <c r="F36" s="12">
        <v>172</v>
      </c>
      <c r="G36" s="12">
        <f t="shared" si="2"/>
        <v>344</v>
      </c>
      <c r="H36" s="12">
        <f t="shared" si="5"/>
        <v>106.2</v>
      </c>
      <c r="I36" s="12">
        <f t="shared" si="6"/>
        <v>205.5</v>
      </c>
      <c r="J36" s="12"/>
      <c r="K36" s="12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808</v>
      </c>
      <c r="C37" s="12">
        <v>728</v>
      </c>
      <c r="D37" s="12">
        <v>785</v>
      </c>
      <c r="E37" s="12">
        <v>770</v>
      </c>
      <c r="F37" s="12">
        <v>324</v>
      </c>
      <c r="G37" s="12">
        <f t="shared" si="2"/>
        <v>648</v>
      </c>
      <c r="H37" s="12">
        <f t="shared" si="5"/>
        <v>747.8</v>
      </c>
      <c r="I37" s="12">
        <f t="shared" si="6"/>
        <v>709</v>
      </c>
      <c r="J37" s="12"/>
      <c r="K37" s="12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364</v>
      </c>
      <c r="C38" s="12">
        <v>314</v>
      </c>
      <c r="D38" s="12">
        <v>661</v>
      </c>
      <c r="E38" s="12">
        <v>745</v>
      </c>
      <c r="F38" s="12">
        <v>324</v>
      </c>
      <c r="G38" s="12">
        <f t="shared" si="2"/>
        <v>648</v>
      </c>
      <c r="H38" s="12">
        <f t="shared" si="5"/>
        <v>546.4</v>
      </c>
      <c r="I38" s="12">
        <f t="shared" si="6"/>
        <v>696.5</v>
      </c>
      <c r="J38" s="12"/>
      <c r="K38" s="12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703</v>
      </c>
      <c r="C39" s="12">
        <v>810</v>
      </c>
      <c r="D39" s="12">
        <v>1858</v>
      </c>
      <c r="E39" s="12">
        <v>1225</v>
      </c>
      <c r="F39" s="12">
        <v>564</v>
      </c>
      <c r="G39" s="12">
        <f t="shared" si="2"/>
        <v>1128</v>
      </c>
      <c r="H39" s="12">
        <f t="shared" si="5"/>
        <v>1144.8</v>
      </c>
      <c r="I39" s="12">
        <f t="shared" si="6"/>
        <v>1176.5</v>
      </c>
      <c r="J39" s="12"/>
      <c r="K39" s="12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>
        <v>320</v>
      </c>
      <c r="C40" s="12">
        <v>294</v>
      </c>
      <c r="D40" s="12">
        <v>384</v>
      </c>
      <c r="E40" s="12">
        <v>346</v>
      </c>
      <c r="F40" s="12">
        <v>160</v>
      </c>
      <c r="G40" s="12">
        <f t="shared" si="2"/>
        <v>320</v>
      </c>
      <c r="H40" s="12">
        <f t="shared" si="5"/>
        <v>332.8</v>
      </c>
      <c r="I40" s="12">
        <f t="shared" si="6"/>
        <v>333</v>
      </c>
      <c r="J40" s="12"/>
      <c r="K40" s="12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47</v>
      </c>
      <c r="B41" s="12">
        <v>0</v>
      </c>
      <c r="C41" s="12">
        <v>193</v>
      </c>
      <c r="D41" s="12">
        <v>926</v>
      </c>
      <c r="E41" s="12">
        <v>363</v>
      </c>
      <c r="F41" s="12">
        <v>148</v>
      </c>
      <c r="G41" s="12">
        <f t="shared" si="2"/>
        <v>296</v>
      </c>
      <c r="H41" s="12">
        <f t="shared" si="5"/>
        <v>355.6</v>
      </c>
      <c r="I41" s="12">
        <f t="shared" si="6"/>
        <v>329.5</v>
      </c>
      <c r="J41" s="12"/>
      <c r="K41" s="12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49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>
        <f>SUM(L8:L41)</f>
        <v>4.632641414141416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6" t="s">
        <v>33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6" t="s">
        <v>39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 t="s">
        <v>50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3" t="s">
        <v>51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2">
        <v>-0.34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3" t="s">
        <v>52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3">
        <f>SUM(L43:L50)</f>
        <v>4.292641414141416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dcterms:modified xsi:type="dcterms:W3CDTF">2002-07-13T10:29:35Z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